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4231a410db9763e/Escritorio/MATRICES OCTUBRE/INFRAESTRUCTURA_ECONÓMICA/"/>
    </mc:Choice>
  </mc:AlternateContent>
  <xr:revisionPtr revIDLastSave="57" documentId="11_FF140BD6D82DFEFDB6321ED0B5A6F706D38CE239" xr6:coauthVersionLast="47" xr6:coauthVersionMax="47" xr10:uidLastSave="{2BC2A703-C79A-466A-BDE5-E91EB0B839FF}"/>
  <bookViews>
    <workbookView xWindow="-120" yWindow="-120" windowWidth="20730" windowHeight="11040" xr2:uid="{00000000-000D-0000-FFFF-FFFF00000000}"/>
  </bookViews>
  <sheets>
    <sheet name="2 Dim Instraestructu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1" l="1"/>
  <c r="E25" i="1"/>
  <c r="F23" i="1" l="1"/>
  <c r="E23" i="1" l="1"/>
  <c r="E22" i="1"/>
  <c r="E21" i="1"/>
  <c r="F22" i="1"/>
  <c r="F21" i="1"/>
  <c r="F20" i="1"/>
  <c r="E20" i="1"/>
  <c r="E18" i="1"/>
  <c r="D18" i="1"/>
  <c r="F18" i="1" l="1"/>
  <c r="G18" i="1" s="1"/>
  <c r="E24" i="1" s="1"/>
  <c r="A29" i="1" l="1"/>
  <c r="D15" i="1"/>
  <c r="D14" i="1"/>
</calcChain>
</file>

<file path=xl/sharedStrings.xml><?xml version="1.0" encoding="utf-8"?>
<sst xmlns="http://schemas.openxmlformats.org/spreadsheetml/2006/main" count="100" uniqueCount="94">
  <si>
    <t>A</t>
  </si>
  <si>
    <t>Identificación Inicial</t>
  </si>
  <si>
    <t xml:space="preserve">Fecha de ingreso: </t>
  </si>
  <si>
    <t>Evaluador Responsable</t>
  </si>
  <si>
    <t>Días Est.</t>
  </si>
  <si>
    <t>Fecha Remisión</t>
  </si>
  <si>
    <t>Fecha Recepción</t>
  </si>
  <si>
    <t>Fecha Devolución</t>
  </si>
  <si>
    <t>Firma Evaluador</t>
  </si>
  <si>
    <t>Dimension 2 Aspecto Infraestructura Física</t>
  </si>
  <si>
    <t>Total</t>
  </si>
  <si>
    <t>Satisfactorio</t>
  </si>
  <si>
    <t>S</t>
  </si>
  <si>
    <t>Parcialmente Satisfactorio</t>
  </si>
  <si>
    <t>PS</t>
  </si>
  <si>
    <t>No Satisfactorio</t>
  </si>
  <si>
    <t>NS</t>
  </si>
  <si>
    <t>#</t>
  </si>
  <si>
    <t xml:space="preserve">Criterio </t>
  </si>
  <si>
    <t xml:space="preserve">Indicador </t>
  </si>
  <si>
    <t>Val</t>
  </si>
  <si>
    <t>Observaciones/ Comentarios</t>
  </si>
  <si>
    <t>Pertinencia en la disponibilidad de  inmuebles y edificios con relación al proyecto educativo propuesto</t>
  </si>
  <si>
    <t>1.1. Corrobora la correspondencia entre el proyecto educativo y la infraestructura prevista en los planos  y los inmuebles (en propiedad o posesion declarados).</t>
  </si>
  <si>
    <t xml:space="preserve">Pertinencia de los espacios físicos destinados al desarrollo educativo, administrativo, de apoyo y de servicios, asegurando que respondan a los requerimientos académicos del proyecto educativo. </t>
  </si>
  <si>
    <t>2.1 Ubica en el plano las aulas destinadas al desarrollo de actividades académicas.</t>
  </si>
  <si>
    <t>2.3. Identifica en el plano,  la ubicación de la biblioteca institucional .</t>
  </si>
  <si>
    <t>2.4. Señala en el plano la sala de informática destinada al apoyo tecnológico de la enseñanza.</t>
  </si>
  <si>
    <t>2.5. Identifica en el plano el espacio reservado para sala de profesores.</t>
  </si>
  <si>
    <t>2.6. Delimita en el plano el área destinada a actividades de esparcimiento.</t>
  </si>
  <si>
    <t xml:space="preserve">2.7. Ubica en el plano otros espacios destinados al desarrollo de actividades de apoyo academico (salon auditorio, tutorias,aula magna, otro).
</t>
  </si>
  <si>
    <t>2.9. Identifica en el plano el espacio destinado a la dirección académica.</t>
  </si>
  <si>
    <t>2.11. Señala en el plano el área destinada a las actividades de gestion/coordinacion para la investigación.</t>
  </si>
  <si>
    <t>2.12. Representa en el plano el espacio previsto para las actividades de gestion/coordinacion para la extensión.</t>
  </si>
  <si>
    <t xml:space="preserve">2.13. Identifica en el plano el espacio asignado a la dirección administrativa y/o financiera. </t>
  </si>
  <si>
    <t>2.14. Ubica en el plano el espacio destinado a la perceptoría/espacio para la gestion de cobros y similares.</t>
  </si>
  <si>
    <t>2.15. Especifica en el plano los espacios asignados a otras dependencias administrativas relevantes (secretarias, otro).</t>
  </si>
  <si>
    <t>2.16. Identifica en el plano los espacios destinados a servicios higiénicos para estudiantes, diferenciados por sexo.</t>
  </si>
  <si>
    <t>2.17. Identifica en el plano los espacios destinados a servicios higiénicos para docentes, diferenciados por sexo.</t>
  </si>
  <si>
    <t>2.18. Identifica en el plano los espacios destinados a servicios higiénicos para administrativos, diferenciados por sexo.</t>
  </si>
  <si>
    <t>2.19. Señala en el plano el espacio previsto para la cantina.</t>
  </si>
  <si>
    <t>2.20. Señala en el plano el área destinada a estacionamiento.</t>
  </si>
  <si>
    <t>2.21. Delimita en el plano el área asignada para atención de primeros auxilios.</t>
  </si>
  <si>
    <t>2.22. Ubica en el plano los espacios destinados a otros servicios complementarios (sala lact.,deposito,otro).</t>
  </si>
  <si>
    <t xml:space="preserve">Pertinencia y eficiencia en la planificación y disponibilidad del equipamiento requerido para el desarrollo académico, garantizando que sea adecuado, suficiente y alineado al modelo educativo.  </t>
  </si>
  <si>
    <t>3.2. Comprueba que los equipos, instrumentos y recursos didácticos previstos para el proceso de enseñanza-aprendizaje en aulas son pertinentes y suficientes.</t>
  </si>
  <si>
    <t xml:space="preserve">N° de Expediente - Reingreso 1: </t>
  </si>
  <si>
    <t xml:space="preserve">N° de Expediente - Reingreso 2: </t>
  </si>
  <si>
    <t xml:space="preserve">Condiciones para la presentación de planos </t>
  </si>
  <si>
    <t>1 Presentar planos acotados y con denominación de cada espacio en castellano y guaraní (digitalizados y guardados en PDF)</t>
  </si>
  <si>
    <t>2. Señalar claramente los espacios según su tipología funcional</t>
  </si>
  <si>
    <t>3. Adjuntar cronograma de fases de ampliación (construcción y equipamiento)</t>
  </si>
  <si>
    <t>4. Incluir dos planos: uno actual y uno proyectado para una cohorte completa, si no se encuentra todo construido.</t>
  </si>
  <si>
    <t xml:space="preserve">Nombre de la Institución: </t>
  </si>
  <si>
    <t>ALCANCE</t>
  </si>
  <si>
    <t>NA</t>
  </si>
  <si>
    <t>No Aplica</t>
  </si>
  <si>
    <t>VALORACION UNITARIA</t>
  </si>
  <si>
    <t>NIVEL DE CUMPLIMINETO GENERAL</t>
  </si>
  <si>
    <t>NIVEL CUMPLIMIENTO ESCENCIAL</t>
  </si>
  <si>
    <t>ESTRUCTURA DE ANALISIS Y EVALUACION</t>
  </si>
  <si>
    <t>VALORACION ACUMULADA</t>
  </si>
  <si>
    <t>ESCALA DE VALORACION</t>
  </si>
  <si>
    <t>5.1. Constata evidencia de la verificación fisica en el sitio; del/os inmueble/s, edificio/s e instalaciones, espacio/s, equipamientos, recursos didácticos y otros observados, en correspondencia con lo declarado y  documentado en el proyecto presentado, previamente analizado.</t>
  </si>
  <si>
    <t xml:space="preserve">Maria del Carmen Gracia </t>
  </si>
  <si>
    <t>Idoneidad en la disponibilidad de la Infraestructura para la implementacion del proyecto educativo, garantizando un ambiente propicio para el aprendizaje y la investigación.</t>
  </si>
  <si>
    <t>INDICA DORES
ESTAN DAR</t>
  </si>
  <si>
    <t xml:space="preserve">REGISTRO DE EVALUACIÓN DE LA INFRAESTRUCTURA FISICA EN PROYECTOS DE PRE GRADO/GRADO Y POSTGRADO. </t>
  </si>
  <si>
    <t>4.1. Verifica en cuadro el uso de aulas destinadas a la carrera indicando los dias y horarios de clases con relacion a otras carreras que compartiran las mismas en dias y horarios diferenciados.</t>
  </si>
  <si>
    <t>4.2. Verifica en cuadro el uso de laboratorios especificos a la carrera  indicando los dias y horarios de clases con relacion a otras carreras que compartiran las mismas en dias y horarios diferenciados.</t>
  </si>
  <si>
    <t>CANTIDAD DE INDICADO RES VERIFICA DOS</t>
  </si>
  <si>
    <t xml:space="preserve">Denominación del postgrado: </t>
  </si>
  <si>
    <t>3.3. Confirma que el equipamiento específico (mobiliario, instrumental, equipos, materiales didácticos) en cada laboratorio es apropiado y suficiente para las exigencias de la carrera.</t>
  </si>
  <si>
    <t>3.4. Constata que los laboratorios cuentan con instalaciones físicas y elementos que favorezcan la bioseguridad y condiciones higiénico-sanitarias adecuadas para el tipo de practicas de la carrera.</t>
  </si>
  <si>
    <t>2.2. Constata en el plano la ubicación y denominación de los laboratorios/talleres/otros destinados a actividades de enseñanza práctica de la carrera.</t>
  </si>
  <si>
    <t>2.10. Especifica en el plano el espacio asignado al decanato / direccion o coordinacion de la carrera.</t>
  </si>
  <si>
    <t>3.1. Corrobora que el mobiliario declarado para las aulas (mesas, sillas, pupitres, pizarras, etc.) es adecuado y suficiente para el desarrollo de las actividades académicas de la carrera.</t>
  </si>
  <si>
    <t>Eficiencia  y disponibilidad en la planificacion de uso de  los espacios de enseñanza aprendizaje para desarrollo de la carrera.</t>
  </si>
  <si>
    <t>Proceso solicitado: Habilitacion de carrera de grado,en  nueva Filial</t>
  </si>
  <si>
    <t>1.2. Constata que los edificios destinados a la implementación de la carrera cuentan con las condiciones legales y técnicas de aprobacion de planos arquitectónicos correspondientes, ante la Municipalidad.</t>
  </si>
  <si>
    <t>1.3. Confirma que e/los edificio/s propuesto/s cuenta/n con las condiciones legales y técnicas para su ocupación y uso,en la/s certificacion/es de seguridad estructural  presentada/s en concordancia con el proyecto educativo .</t>
  </si>
  <si>
    <t>1.4. Constata que la infraestructura física propuesta en el/os edificio/s presentados/s; cuenta con las condiciones de seguridad contra siniestros de modo a garantizar la implementacion del proyecto educativo.</t>
  </si>
  <si>
    <t>1.5. Identifica la localización y ubicación del/los inmueble/s y edificios destinados al desarrollo del proyecto educativo, mediante su representación en planos generales o a través de coordenadas de georreferenciamiento, correspondientes a la sede, filial, campus u otra dependencia institucional.</t>
  </si>
  <si>
    <t>ETAPA 1: DOCUMENTAL</t>
  </si>
  <si>
    <t xml:space="preserve">N°:XXX/25-UóI </t>
  </si>
  <si>
    <t>Exp. XXXX-24-UXX ó MECO01-XXX</t>
  </si>
  <si>
    <t>Universidad XXX, UXX .</t>
  </si>
  <si>
    <t>Nueva Filial ciudad</t>
  </si>
  <si>
    <t>CRITE RIOS</t>
  </si>
  <si>
    <t>Licenciatura en XXX</t>
  </si>
  <si>
    <t>ETAPA 2: VERIFICACION FISICA "IN SITU"</t>
  </si>
  <si>
    <r>
      <t>Distrito: Ciudad de …... Dpto. ….... (</t>
    </r>
    <r>
      <rPr>
        <i/>
        <sz val="12"/>
        <rFont val="Garamond"/>
        <family val="1"/>
      </rPr>
      <t>Calle XX casi XXX)</t>
    </r>
  </si>
  <si>
    <r>
      <t xml:space="preserve">2.8. Localiza en el plano el espacio correspondiente al </t>
    </r>
    <r>
      <rPr>
        <b/>
        <sz val="12"/>
        <rFont val="Garamond"/>
        <family val="1"/>
      </rPr>
      <t>rectorado</t>
    </r>
    <r>
      <rPr>
        <sz val="12"/>
        <rFont val="Garamond"/>
        <family val="1"/>
      </rPr>
      <t xml:space="preserve"> / direccion general institucional.</t>
    </r>
  </si>
  <si>
    <t xml:space="preserve">Observación: Los indicadores resaltados en amarillo son mandatorios, es decir, de cumplimiento obligatorio.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</si>
</sst>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0.0"/>
    <numFmt numFmtId="166" formatCode="dd/mm/yyyy;@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MT"/>
    </font>
    <font>
      <i/>
      <sz val="12"/>
      <color theme="1"/>
      <name val="Garamond"/>
      <family val="1"/>
    </font>
    <font>
      <i/>
      <sz val="12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i/>
      <sz val="12"/>
      <color theme="1"/>
      <name val="Garamond"/>
      <family val="1"/>
    </font>
    <font>
      <sz val="12"/>
      <name val="Garamond"/>
      <family val="1"/>
    </font>
    <font>
      <sz val="12"/>
      <color rgb="FFFF0000"/>
      <name val="Garamond"/>
      <family val="1"/>
    </font>
    <font>
      <i/>
      <sz val="12"/>
      <color rgb="FF7030A0"/>
      <name val="Garamond"/>
      <family val="1"/>
    </font>
    <font>
      <b/>
      <sz val="12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top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15" fontId="3" fillId="0" borderId="2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9" fontId="5" fillId="0" borderId="7" xfId="1" applyFont="1" applyFill="1" applyBorder="1" applyAlignment="1">
      <alignment horizontal="center" vertical="center"/>
    </xf>
    <xf numFmtId="0" fontId="5" fillId="0" borderId="10" xfId="0" applyFont="1" applyBorder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vertical="top"/>
    </xf>
    <xf numFmtId="0" fontId="6" fillId="0" borderId="7" xfId="0" applyFont="1" applyBorder="1" applyAlignment="1">
      <alignment horizontal="center" vertical="top"/>
    </xf>
    <xf numFmtId="165" fontId="5" fillId="0" borderId="7" xfId="1" applyNumberFormat="1" applyFont="1" applyBorder="1" applyAlignment="1">
      <alignment horizontal="center" vertical="top"/>
    </xf>
    <xf numFmtId="1" fontId="6" fillId="0" borderId="7" xfId="1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65" fontId="6" fillId="0" borderId="7" xfId="1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165" fontId="6" fillId="0" borderId="15" xfId="1" applyNumberFormat="1" applyFont="1" applyBorder="1" applyAlignment="1">
      <alignment horizontal="center" vertical="top"/>
    </xf>
    <xf numFmtId="1" fontId="6" fillId="0" borderId="15" xfId="1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166" fontId="3" fillId="0" borderId="0" xfId="0" applyNumberFormat="1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2" borderId="7" xfId="0" applyFont="1" applyFill="1" applyBorder="1" applyAlignment="1">
      <alignment vertical="center" wrapText="1"/>
    </xf>
    <xf numFmtId="0" fontId="6" fillId="0" borderId="0" xfId="0" applyFont="1" applyAlignment="1">
      <alignment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1" fontId="5" fillId="0" borderId="15" xfId="0" applyNumberFormat="1" applyFont="1" applyBorder="1" applyAlignment="1">
      <alignment horizontal="center" vertical="center"/>
    </xf>
    <xf numFmtId="9" fontId="5" fillId="3" borderId="7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left" vertical="center" wrapText="1"/>
    </xf>
    <xf numFmtId="0" fontId="6" fillId="11" borderId="7" xfId="0" applyFont="1" applyFill="1" applyBorder="1" applyAlignment="1">
      <alignment horizontal="left" vertical="center" wrapText="1"/>
    </xf>
    <xf numFmtId="0" fontId="9" fillId="11" borderId="7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1" xfId="0" quotePrefix="1" applyFont="1" applyFill="1" applyBorder="1" applyAlignment="1">
      <alignment horizontal="left" vertical="center" wrapText="1"/>
    </xf>
    <xf numFmtId="0" fontId="6" fillId="8" borderId="13" xfId="0" quotePrefix="1" applyFont="1" applyFill="1" applyBorder="1" applyAlignment="1">
      <alignment horizontal="left" vertical="center" wrapText="1"/>
    </xf>
    <xf numFmtId="0" fontId="6" fillId="8" borderId="12" xfId="0" quotePrefix="1" applyFont="1" applyFill="1" applyBorder="1" applyAlignment="1">
      <alignment horizontal="left" vertical="center" wrapText="1"/>
    </xf>
    <xf numFmtId="0" fontId="6" fillId="8" borderId="11" xfId="0" quotePrefix="1" applyFont="1" applyFill="1" applyBorder="1" applyAlignment="1">
      <alignment vertical="center" wrapText="1"/>
    </xf>
    <xf numFmtId="0" fontId="6" fillId="8" borderId="13" xfId="0" quotePrefix="1" applyFont="1" applyFill="1" applyBorder="1" applyAlignment="1">
      <alignment vertical="center" wrapText="1"/>
    </xf>
    <xf numFmtId="0" fontId="6" fillId="8" borderId="12" xfId="0" quotePrefix="1" applyFont="1" applyFill="1" applyBorder="1" applyAlignment="1">
      <alignment vertical="center" wrapText="1"/>
    </xf>
    <xf numFmtId="0" fontId="6" fillId="9" borderId="7" xfId="0" applyFont="1" applyFill="1" applyBorder="1" applyAlignment="1">
      <alignment horizontal="left" vertical="center" wrapText="1"/>
    </xf>
    <xf numFmtId="0" fontId="6" fillId="8" borderId="11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11" borderId="13" xfId="0" applyFont="1" applyFill="1" applyBorder="1" applyAlignment="1">
      <alignment horizontal="center" vertical="top"/>
    </xf>
  </cellXfs>
  <cellStyles count="2">
    <cellStyle name="Normal" xfId="0" builtinId="0"/>
    <cellStyle name="Porcentaje" xfId="1" builtinId="5"/>
  </cellStyles>
  <dxfs count="11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bgColor rgb="FF99FF99"/>
        </patternFill>
      </fill>
    </dxf>
    <dxf>
      <font>
        <color rgb="FFFF0000"/>
      </font>
      <fill>
        <patternFill>
          <bgColor rgb="FFFFCCCC"/>
        </patternFill>
      </fill>
    </dxf>
    <dxf>
      <font>
        <color theme="6"/>
      </font>
      <fill>
        <patternFill>
          <bgColor rgb="FF99FF99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206068</xdr:colOff>
      <xdr:row>0</xdr:row>
      <xdr:rowOff>0</xdr:rowOff>
    </xdr:from>
    <xdr:to>
      <xdr:col>5</xdr:col>
      <xdr:colOff>105213</xdr:colOff>
      <xdr:row>2</xdr:row>
      <xdr:rowOff>184150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82EB18E-02FE-43C2-8E56-3823D4EC9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942829" y="0"/>
          <a:ext cx="4903123" cy="559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topLeftCell="A17" zoomScale="71" zoomScaleNormal="71" workbookViewId="0">
      <selection activeCell="E30" sqref="E30:G30"/>
    </sheetView>
  </sheetViews>
  <sheetFormatPr baseColWidth="10" defaultRowHeight="15"/>
  <cols>
    <col min="1" max="1" width="3" customWidth="1"/>
    <col min="2" max="2" width="38" customWidth="1"/>
    <col min="3" max="3" width="53.42578125" customWidth="1"/>
    <col min="4" max="4" width="11.5703125" customWidth="1"/>
    <col min="5" max="5" width="9.85546875" customWidth="1"/>
    <col min="6" max="6" width="11.28515625" customWidth="1"/>
    <col min="7" max="7" width="44.7109375" customWidth="1"/>
    <col min="8" max="8" width="14.5703125" customWidth="1"/>
    <col min="9" max="9" width="29" customWidth="1"/>
    <col min="10" max="10" width="15.7109375" customWidth="1"/>
    <col min="11" max="11" width="17.7109375" customWidth="1"/>
    <col min="12" max="12" width="6.85546875" customWidth="1"/>
  </cols>
  <sheetData>
    <row r="1" spans="1:7" ht="15.6" customHeight="1">
      <c r="A1" s="3"/>
      <c r="B1" s="3"/>
      <c r="C1" s="3"/>
      <c r="D1" s="3"/>
      <c r="E1" s="3"/>
      <c r="F1" s="3"/>
      <c r="G1" s="3"/>
    </row>
    <row r="2" spans="1:7" ht="15.6" customHeight="1">
      <c r="A2" s="3"/>
      <c r="B2" s="3"/>
      <c r="C2" s="3"/>
      <c r="D2" s="3"/>
      <c r="E2" s="3"/>
      <c r="F2" s="3"/>
      <c r="G2" s="3"/>
    </row>
    <row r="3" spans="1:7" ht="24" customHeight="1">
      <c r="A3" s="3"/>
      <c r="B3" s="3"/>
      <c r="C3" s="3"/>
      <c r="D3" s="3"/>
      <c r="E3" s="3"/>
      <c r="F3" s="3"/>
      <c r="G3" s="3"/>
    </row>
    <row r="4" spans="1:7" ht="45.75" customHeight="1" thickBot="1">
      <c r="A4" s="63" t="s">
        <v>67</v>
      </c>
      <c r="B4" s="64"/>
      <c r="C4" s="64"/>
      <c r="D4" s="64"/>
      <c r="E4" s="64"/>
      <c r="F4" s="65"/>
      <c r="G4" s="66" t="s">
        <v>84</v>
      </c>
    </row>
    <row r="5" spans="1:7" ht="16.5" thickBot="1">
      <c r="A5" s="67" t="s">
        <v>0</v>
      </c>
      <c r="B5" s="68" t="s">
        <v>1</v>
      </c>
      <c r="C5" s="68"/>
      <c r="D5" s="68"/>
      <c r="E5" s="68"/>
      <c r="F5" s="68"/>
      <c r="G5" s="68"/>
    </row>
    <row r="6" spans="1:7" ht="27.75" customHeight="1">
      <c r="A6" s="5" t="s">
        <v>85</v>
      </c>
      <c r="B6" s="5"/>
      <c r="C6" s="5"/>
      <c r="D6" s="5" t="s">
        <v>2</v>
      </c>
      <c r="E6" s="5"/>
      <c r="F6" s="6">
        <v>45569</v>
      </c>
      <c r="G6" s="7"/>
    </row>
    <row r="7" spans="1:7" ht="17.25" customHeight="1">
      <c r="A7" s="8" t="s">
        <v>78</v>
      </c>
      <c r="B7" s="8"/>
      <c r="C7" s="8"/>
      <c r="D7" s="8"/>
      <c r="E7" s="8"/>
      <c r="F7" s="8"/>
      <c r="G7" s="9"/>
    </row>
    <row r="8" spans="1:7" ht="28.5" customHeight="1">
      <c r="A8" s="10" t="s">
        <v>46</v>
      </c>
      <c r="B8" s="10"/>
      <c r="C8" s="69"/>
      <c r="D8" s="8" t="s">
        <v>2</v>
      </c>
      <c r="E8" s="8"/>
      <c r="F8" s="70"/>
      <c r="G8" s="71"/>
    </row>
    <row r="9" spans="1:7" ht="28.5" customHeight="1">
      <c r="A9" s="10" t="s">
        <v>47</v>
      </c>
      <c r="B9" s="10"/>
      <c r="C9" s="72"/>
      <c r="D9" s="8" t="s">
        <v>2</v>
      </c>
      <c r="E9" s="8"/>
      <c r="F9" s="70"/>
      <c r="G9" s="71"/>
    </row>
    <row r="10" spans="1:7" ht="27.75" customHeight="1">
      <c r="A10" s="8" t="s">
        <v>53</v>
      </c>
      <c r="B10" s="8"/>
      <c r="C10" s="11" t="s">
        <v>86</v>
      </c>
      <c r="D10" s="8" t="s">
        <v>87</v>
      </c>
      <c r="E10" s="8"/>
      <c r="F10" s="8"/>
      <c r="G10" s="9"/>
    </row>
    <row r="11" spans="1:7" ht="33.75" customHeight="1">
      <c r="A11" s="8" t="s">
        <v>71</v>
      </c>
      <c r="B11" s="8"/>
      <c r="C11" s="73" t="s">
        <v>89</v>
      </c>
      <c r="D11" s="12" t="s">
        <v>91</v>
      </c>
      <c r="E11" s="12"/>
      <c r="F11" s="12"/>
      <c r="G11" s="13"/>
    </row>
    <row r="12" spans="1:7" ht="33" customHeight="1">
      <c r="A12" s="14" t="s">
        <v>3</v>
      </c>
      <c r="B12" s="14"/>
      <c r="C12" s="15" t="s">
        <v>64</v>
      </c>
      <c r="D12" s="74" t="s">
        <v>4</v>
      </c>
      <c r="E12" s="16"/>
      <c r="F12" s="16"/>
      <c r="G12" s="16"/>
    </row>
    <row r="13" spans="1:7" ht="18.75" customHeight="1">
      <c r="A13" s="17"/>
      <c r="B13" s="18" t="s">
        <v>5</v>
      </c>
      <c r="C13" s="75">
        <v>45926</v>
      </c>
      <c r="D13" s="76"/>
      <c r="E13" s="16"/>
      <c r="F13" s="16"/>
      <c r="G13" s="16"/>
    </row>
    <row r="14" spans="1:7" ht="22.5" customHeight="1">
      <c r="A14" s="17"/>
      <c r="B14" s="18" t="s">
        <v>6</v>
      </c>
      <c r="C14" s="75">
        <v>45926</v>
      </c>
      <c r="D14" s="19">
        <f>IF(C14="Ingrese","",C14-C13)</f>
        <v>0</v>
      </c>
      <c r="E14" s="16"/>
      <c r="F14" s="16"/>
      <c r="G14" s="16"/>
    </row>
    <row r="15" spans="1:7" ht="30.75" customHeight="1">
      <c r="A15" s="20"/>
      <c r="B15" s="18" t="s">
        <v>7</v>
      </c>
      <c r="C15" s="75">
        <v>45936</v>
      </c>
      <c r="D15" s="19">
        <f ca="1">IF(C15="Ingrese",IF(C13="","",TODAY()-C13),C15-C13)</f>
        <v>10</v>
      </c>
      <c r="E15" s="77" t="s">
        <v>8</v>
      </c>
      <c r="F15" s="78"/>
      <c r="G15" s="79"/>
    </row>
    <row r="16" spans="1:7" ht="20.25" customHeight="1">
      <c r="A16" s="21" t="s">
        <v>9</v>
      </c>
      <c r="B16" s="22"/>
      <c r="C16" s="22"/>
      <c r="D16" s="22"/>
      <c r="E16" s="22"/>
      <c r="F16" s="22"/>
      <c r="G16" s="22"/>
    </row>
    <row r="17" spans="1:7" ht="72.75" customHeight="1">
      <c r="A17" s="21" t="s">
        <v>60</v>
      </c>
      <c r="B17" s="22"/>
      <c r="C17" s="23"/>
      <c r="D17" s="80" t="s">
        <v>88</v>
      </c>
      <c r="E17" s="80" t="s">
        <v>66</v>
      </c>
      <c r="F17" s="80" t="s">
        <v>70</v>
      </c>
      <c r="G17" s="24" t="s">
        <v>54</v>
      </c>
    </row>
    <row r="18" spans="1:7" ht="15.75">
      <c r="A18" s="25"/>
      <c r="B18" s="81"/>
      <c r="C18" s="26" t="s">
        <v>10</v>
      </c>
      <c r="D18" s="82">
        <f>COUNTA(B29:B61)</f>
        <v>4</v>
      </c>
      <c r="E18" s="83">
        <f>COUNTA(C29:C61)</f>
        <v>33</v>
      </c>
      <c r="F18" s="84">
        <f>SUM(F20:F22)</f>
        <v>0</v>
      </c>
      <c r="G18" s="85" t="e">
        <f>(SUM(E20:E22)/F18)</f>
        <v>#DIV/0!</v>
      </c>
    </row>
    <row r="19" spans="1:7" ht="48.75" customHeight="1">
      <c r="A19" s="27" t="s">
        <v>62</v>
      </c>
      <c r="B19" s="28"/>
      <c r="C19" s="29"/>
      <c r="D19" s="86" t="s">
        <v>57</v>
      </c>
      <c r="E19" s="87" t="s">
        <v>61</v>
      </c>
      <c r="F19" s="88"/>
      <c r="G19" s="85"/>
    </row>
    <row r="20" spans="1:7" ht="15.75" customHeight="1">
      <c r="A20" s="30"/>
      <c r="B20" s="81" t="s">
        <v>11</v>
      </c>
      <c r="C20" s="26" t="s">
        <v>12</v>
      </c>
      <c r="D20" s="31">
        <v>1</v>
      </c>
      <c r="E20" s="32">
        <f>COUNTIF(D29:D61,"S")</f>
        <v>0</v>
      </c>
      <c r="F20" s="33">
        <f>COUNTIF(D29:D61,"S")</f>
        <v>0</v>
      </c>
      <c r="G20" s="85"/>
    </row>
    <row r="21" spans="1:7" ht="28.5" customHeight="1">
      <c r="A21" s="30"/>
      <c r="B21" s="20" t="s">
        <v>13</v>
      </c>
      <c r="C21" s="26" t="s">
        <v>14</v>
      </c>
      <c r="D21" s="31">
        <v>0.5</v>
      </c>
      <c r="E21" s="32">
        <f>(COUNTIF(D29:D61,"PS")*0.5)</f>
        <v>0</v>
      </c>
      <c r="F21" s="33">
        <f>COUNTIF(D29:D61,"PS")</f>
        <v>0</v>
      </c>
      <c r="G21" s="85"/>
    </row>
    <row r="22" spans="1:7" ht="16.5" customHeight="1">
      <c r="A22" s="34"/>
      <c r="B22" s="81" t="s">
        <v>15</v>
      </c>
      <c r="C22" s="26" t="s">
        <v>16</v>
      </c>
      <c r="D22" s="31">
        <v>0</v>
      </c>
      <c r="E22" s="35">
        <f>(COUNTIF(D29:D61,"NS")*0)</f>
        <v>0</v>
      </c>
      <c r="F22" s="33">
        <f>COUNTIF(D29:D61,"NS")</f>
        <v>0</v>
      </c>
      <c r="G22" s="85"/>
    </row>
    <row r="23" spans="1:7" ht="15.75">
      <c r="A23" s="36"/>
      <c r="B23" s="81" t="s">
        <v>56</v>
      </c>
      <c r="C23" s="26" t="s">
        <v>55</v>
      </c>
      <c r="D23" s="37">
        <v>0</v>
      </c>
      <c r="E23" s="38">
        <f>(COUNTIF(D29:D61,"NS")*0)</f>
        <v>0</v>
      </c>
      <c r="F23" s="39">
        <f>COUNTIF(D29:D61,"NA")</f>
        <v>0</v>
      </c>
      <c r="G23" s="85"/>
    </row>
    <row r="24" spans="1:7" ht="15.75">
      <c r="A24" s="40" t="s">
        <v>58</v>
      </c>
      <c r="B24" s="40"/>
      <c r="C24" s="40"/>
      <c r="D24" s="40"/>
      <c r="E24" s="41" t="e">
        <f>IF(G18&gt;=80%,"FAVORABLE", "CON OPORTUNIDADES DE MEJORA")</f>
        <v>#DIV/0!</v>
      </c>
      <c r="F24" s="41"/>
      <c r="G24" s="41"/>
    </row>
    <row r="25" spans="1:7" ht="15.75">
      <c r="A25" s="40" t="s">
        <v>59</v>
      </c>
      <c r="B25" s="40"/>
      <c r="C25" s="40"/>
      <c r="D25" s="40"/>
      <c r="E25" s="42" t="str">
        <f>IF(COUNTIF(D32,"NS")+COUNTIF(D56,"NS")+COUNTIF(D58,"NS")+COUNTIF(D34:D36,"NS")&gt;0,"NO CUMPLE","CUMPLE")</f>
        <v>CUMPLE</v>
      </c>
      <c r="F25" s="42"/>
      <c r="G25" s="42"/>
    </row>
    <row r="26" spans="1:7" ht="15.75">
      <c r="A26" s="138"/>
      <c r="B26" s="139"/>
      <c r="C26" s="44" t="s">
        <v>93</v>
      </c>
      <c r="D26" s="44"/>
      <c r="E26" s="44"/>
      <c r="F26" s="44"/>
      <c r="G26" s="45"/>
    </row>
    <row r="27" spans="1:7" ht="21" customHeight="1">
      <c r="A27" s="34"/>
      <c r="B27" s="43" t="s">
        <v>83</v>
      </c>
      <c r="C27" s="43"/>
      <c r="D27" s="43"/>
      <c r="E27" s="43"/>
      <c r="F27" s="43"/>
      <c r="G27" s="137"/>
    </row>
    <row r="28" spans="1:7" ht="15.75" customHeight="1">
      <c r="A28" s="46" t="s">
        <v>17</v>
      </c>
      <c r="B28" s="46" t="s">
        <v>18</v>
      </c>
      <c r="C28" s="46" t="s">
        <v>19</v>
      </c>
      <c r="D28" s="46" t="s">
        <v>20</v>
      </c>
      <c r="E28" s="47" t="s">
        <v>21</v>
      </c>
      <c r="F28" s="47"/>
      <c r="G28" s="47"/>
    </row>
    <row r="29" spans="1:7" ht="75" customHeight="1">
      <c r="A29" s="89">
        <f>IF(B29="","",MAX($A28:A$28)+1)</f>
        <v>1</v>
      </c>
      <c r="B29" s="48" t="s">
        <v>22</v>
      </c>
      <c r="C29" s="90" t="s">
        <v>23</v>
      </c>
      <c r="D29" s="91"/>
      <c r="E29" s="49"/>
      <c r="F29" s="50"/>
      <c r="G29" s="51"/>
    </row>
    <row r="30" spans="1:7" ht="104.25" customHeight="1">
      <c r="A30" s="89"/>
      <c r="B30" s="48"/>
      <c r="C30" s="92" t="s">
        <v>79</v>
      </c>
      <c r="D30" s="91"/>
      <c r="E30" s="49"/>
      <c r="F30" s="50"/>
      <c r="G30" s="51"/>
    </row>
    <row r="31" spans="1:7" ht="114" customHeight="1">
      <c r="A31" s="89"/>
      <c r="B31" s="48"/>
      <c r="C31" s="92" t="s">
        <v>80</v>
      </c>
      <c r="D31" s="91"/>
      <c r="E31" s="49"/>
      <c r="F31" s="50"/>
      <c r="G31" s="51"/>
    </row>
    <row r="32" spans="1:7" ht="99.75" customHeight="1">
      <c r="A32" s="89"/>
      <c r="B32" s="48"/>
      <c r="C32" s="92" t="s">
        <v>81</v>
      </c>
      <c r="D32" s="91"/>
      <c r="E32" s="52"/>
      <c r="F32" s="52"/>
      <c r="G32" s="52"/>
    </row>
    <row r="33" spans="1:7" ht="158.25" customHeight="1">
      <c r="A33" s="89"/>
      <c r="B33" s="53"/>
      <c r="C33" s="90" t="s">
        <v>82</v>
      </c>
      <c r="D33" s="91"/>
      <c r="E33" s="52"/>
      <c r="F33" s="52"/>
      <c r="G33" s="52"/>
    </row>
    <row r="34" spans="1:7" ht="45" customHeight="1">
      <c r="A34" s="89">
        <v>2</v>
      </c>
      <c r="B34" s="54" t="s">
        <v>24</v>
      </c>
      <c r="C34" s="93" t="s">
        <v>25</v>
      </c>
      <c r="D34" s="91"/>
      <c r="E34" s="126"/>
      <c r="F34" s="127"/>
      <c r="G34" s="128"/>
    </row>
    <row r="35" spans="1:7" ht="75.75" customHeight="1">
      <c r="A35" s="89"/>
      <c r="B35" s="54"/>
      <c r="C35" s="94" t="s">
        <v>74</v>
      </c>
      <c r="D35" s="91"/>
      <c r="E35" s="129"/>
      <c r="F35" s="130"/>
      <c r="G35" s="131"/>
    </row>
    <row r="36" spans="1:7" ht="42.75" customHeight="1">
      <c r="A36" s="89"/>
      <c r="B36" s="54"/>
      <c r="C36" s="94" t="s">
        <v>26</v>
      </c>
      <c r="D36" s="91"/>
      <c r="E36" s="129"/>
      <c r="F36" s="130"/>
      <c r="G36" s="131"/>
    </row>
    <row r="37" spans="1:7" ht="47.25" customHeight="1">
      <c r="A37" s="89"/>
      <c r="B37" s="54"/>
      <c r="C37" s="95" t="s">
        <v>27</v>
      </c>
      <c r="D37" s="91"/>
      <c r="E37" s="129"/>
      <c r="F37" s="130"/>
      <c r="G37" s="131"/>
    </row>
    <row r="38" spans="1:7" ht="31.5" customHeight="1">
      <c r="A38" s="89"/>
      <c r="B38" s="54"/>
      <c r="C38" s="95" t="s">
        <v>28</v>
      </c>
      <c r="D38" s="91"/>
      <c r="E38" s="129"/>
      <c r="F38" s="130"/>
      <c r="G38" s="131"/>
    </row>
    <row r="39" spans="1:7" ht="46.5" customHeight="1">
      <c r="A39" s="89"/>
      <c r="B39" s="54"/>
      <c r="C39" s="95" t="s">
        <v>29</v>
      </c>
      <c r="D39" s="91"/>
      <c r="E39" s="129"/>
      <c r="F39" s="130"/>
      <c r="G39" s="131"/>
    </row>
    <row r="40" spans="1:7" ht="69.75" customHeight="1">
      <c r="A40" s="89"/>
      <c r="B40" s="54"/>
      <c r="C40" s="96" t="s">
        <v>30</v>
      </c>
      <c r="D40" s="91"/>
      <c r="E40" s="129"/>
      <c r="F40" s="130"/>
      <c r="G40" s="131"/>
    </row>
    <row r="41" spans="1:7" ht="48" customHeight="1">
      <c r="A41" s="89"/>
      <c r="B41" s="54"/>
      <c r="C41" s="97" t="s">
        <v>92</v>
      </c>
      <c r="D41" s="91"/>
      <c r="E41" s="129"/>
      <c r="F41" s="130"/>
      <c r="G41" s="131"/>
    </row>
    <row r="42" spans="1:7" ht="45.75" customHeight="1">
      <c r="A42" s="89"/>
      <c r="B42" s="54"/>
      <c r="C42" s="97" t="s">
        <v>31</v>
      </c>
      <c r="D42" s="91"/>
      <c r="E42" s="129"/>
      <c r="F42" s="130"/>
      <c r="G42" s="131"/>
    </row>
    <row r="43" spans="1:7" ht="58.5" customHeight="1">
      <c r="A43" s="89"/>
      <c r="B43" s="54"/>
      <c r="C43" s="97" t="s">
        <v>75</v>
      </c>
      <c r="D43" s="91"/>
      <c r="E43" s="129"/>
      <c r="F43" s="130"/>
      <c r="G43" s="131"/>
    </row>
    <row r="44" spans="1:7" ht="60.75" customHeight="1">
      <c r="A44" s="89"/>
      <c r="B44" s="54"/>
      <c r="C44" s="95" t="s">
        <v>32</v>
      </c>
      <c r="D44" s="91"/>
      <c r="E44" s="129"/>
      <c r="F44" s="130"/>
      <c r="G44" s="131"/>
    </row>
    <row r="45" spans="1:7" ht="70.5" customHeight="1">
      <c r="A45" s="89"/>
      <c r="B45" s="54"/>
      <c r="C45" s="95" t="s">
        <v>33</v>
      </c>
      <c r="D45" s="91"/>
      <c r="E45" s="129"/>
      <c r="F45" s="130"/>
      <c r="G45" s="131"/>
    </row>
    <row r="46" spans="1:7" ht="43.5" customHeight="1">
      <c r="A46" s="89"/>
      <c r="B46" s="54"/>
      <c r="C46" s="97" t="s">
        <v>34</v>
      </c>
      <c r="D46" s="91"/>
      <c r="E46" s="129"/>
      <c r="F46" s="130"/>
      <c r="G46" s="131"/>
    </row>
    <row r="47" spans="1:7" ht="53.25" customHeight="1">
      <c r="A47" s="89"/>
      <c r="B47" s="54"/>
      <c r="C47" s="95" t="s">
        <v>35</v>
      </c>
      <c r="D47" s="91"/>
      <c r="E47" s="129"/>
      <c r="F47" s="130"/>
      <c r="G47" s="131"/>
    </row>
    <row r="48" spans="1:7" ht="60" customHeight="1">
      <c r="A48" s="89"/>
      <c r="B48" s="54"/>
      <c r="C48" s="95" t="s">
        <v>36</v>
      </c>
      <c r="D48" s="91"/>
      <c r="E48" s="129"/>
      <c r="F48" s="130"/>
      <c r="G48" s="131"/>
    </row>
    <row r="49" spans="1:8" ht="54" customHeight="1">
      <c r="A49" s="89"/>
      <c r="B49" s="54"/>
      <c r="C49" s="97" t="s">
        <v>37</v>
      </c>
      <c r="D49" s="91"/>
      <c r="E49" s="129"/>
      <c r="F49" s="130"/>
      <c r="G49" s="131"/>
    </row>
    <row r="50" spans="1:8" ht="60" customHeight="1">
      <c r="A50" s="89"/>
      <c r="B50" s="54"/>
      <c r="C50" s="95" t="s">
        <v>38</v>
      </c>
      <c r="D50" s="91"/>
      <c r="E50" s="129"/>
      <c r="F50" s="130"/>
      <c r="G50" s="131"/>
    </row>
    <row r="51" spans="1:8" ht="54.75" customHeight="1">
      <c r="A51" s="89"/>
      <c r="B51" s="54"/>
      <c r="C51" s="95" t="s">
        <v>39</v>
      </c>
      <c r="D51" s="91"/>
      <c r="E51" s="129"/>
      <c r="F51" s="130"/>
      <c r="G51" s="131"/>
    </row>
    <row r="52" spans="1:8" ht="28.5" customHeight="1">
      <c r="A52" s="89"/>
      <c r="B52" s="54"/>
      <c r="C52" s="97" t="s">
        <v>40</v>
      </c>
      <c r="D52" s="91"/>
      <c r="E52" s="129"/>
      <c r="F52" s="130"/>
      <c r="G52" s="131"/>
    </row>
    <row r="53" spans="1:8" ht="27.75" customHeight="1">
      <c r="A53" s="89"/>
      <c r="B53" s="54"/>
      <c r="C53" s="95" t="s">
        <v>41</v>
      </c>
      <c r="D53" s="91"/>
      <c r="E53" s="129"/>
      <c r="F53" s="130"/>
      <c r="G53" s="131"/>
    </row>
    <row r="54" spans="1:8" ht="43.5" customHeight="1">
      <c r="A54" s="89"/>
      <c r="B54" s="54"/>
      <c r="C54" s="97" t="s">
        <v>42</v>
      </c>
      <c r="D54" s="91"/>
      <c r="E54" s="129"/>
      <c r="F54" s="130"/>
      <c r="G54" s="131"/>
    </row>
    <row r="55" spans="1:8" ht="59.25" customHeight="1">
      <c r="A55" s="89"/>
      <c r="B55" s="54"/>
      <c r="C55" s="95" t="s">
        <v>43</v>
      </c>
      <c r="D55" s="91"/>
      <c r="E55" s="132"/>
      <c r="F55" s="133"/>
      <c r="G55" s="134"/>
    </row>
    <row r="56" spans="1:8" ht="83.25" customHeight="1">
      <c r="A56" s="98">
        <v>3</v>
      </c>
      <c r="B56" s="59" t="s">
        <v>44</v>
      </c>
      <c r="C56" s="93" t="s">
        <v>76</v>
      </c>
      <c r="D56" s="91"/>
      <c r="E56" s="55"/>
      <c r="F56" s="56"/>
      <c r="G56" s="57"/>
    </row>
    <row r="57" spans="1:8" ht="72.75" customHeight="1">
      <c r="A57" s="98"/>
      <c r="B57" s="59"/>
      <c r="C57" s="99" t="s">
        <v>45</v>
      </c>
      <c r="D57" s="91"/>
      <c r="E57" s="58"/>
      <c r="F57" s="12"/>
      <c r="G57" s="13"/>
    </row>
    <row r="58" spans="1:8" ht="84.75" customHeight="1">
      <c r="A58" s="98"/>
      <c r="B58" s="59"/>
      <c r="C58" s="93" t="s">
        <v>72</v>
      </c>
      <c r="D58" s="91"/>
      <c r="E58" s="55"/>
      <c r="F58" s="56"/>
      <c r="G58" s="57"/>
    </row>
    <row r="59" spans="1:8" ht="99" customHeight="1">
      <c r="A59" s="98"/>
      <c r="B59" s="59"/>
      <c r="C59" s="99" t="s">
        <v>73</v>
      </c>
      <c r="D59" s="91"/>
      <c r="E59" s="58"/>
      <c r="F59" s="12"/>
      <c r="G59" s="13"/>
    </row>
    <row r="60" spans="1:8" ht="85.5" customHeight="1">
      <c r="A60" s="100">
        <v>4</v>
      </c>
      <c r="B60" s="60" t="s">
        <v>77</v>
      </c>
      <c r="C60" s="101" t="s">
        <v>68</v>
      </c>
      <c r="D60" s="91"/>
      <c r="E60" s="102"/>
      <c r="F60" s="103"/>
      <c r="G60" s="104"/>
    </row>
    <row r="61" spans="1:8" ht="90" customHeight="1">
      <c r="A61" s="105"/>
      <c r="B61" s="61"/>
      <c r="C61" s="101" t="s">
        <v>69</v>
      </c>
      <c r="D61" s="91"/>
      <c r="E61" s="106"/>
      <c r="F61" s="107"/>
      <c r="G61" s="108"/>
    </row>
    <row r="62" spans="1:8" ht="24" customHeight="1">
      <c r="A62" s="109"/>
      <c r="B62" s="110" t="s">
        <v>90</v>
      </c>
      <c r="C62" s="110"/>
      <c r="D62" s="110"/>
      <c r="E62" s="110"/>
      <c r="F62" s="110"/>
      <c r="G62" s="110"/>
    </row>
    <row r="63" spans="1:8" ht="24" customHeight="1">
      <c r="A63" s="109"/>
      <c r="B63" s="46" t="s">
        <v>18</v>
      </c>
      <c r="C63" s="46" t="s">
        <v>19</v>
      </c>
      <c r="D63" s="46" t="s">
        <v>20</v>
      </c>
      <c r="E63" s="47" t="s">
        <v>21</v>
      </c>
      <c r="F63" s="47"/>
      <c r="G63" s="47"/>
    </row>
    <row r="64" spans="1:8" ht="180.75" customHeight="1">
      <c r="A64" s="111">
        <v>5</v>
      </c>
      <c r="B64" s="62" t="s">
        <v>65</v>
      </c>
      <c r="C64" s="112" t="s">
        <v>63</v>
      </c>
      <c r="D64" s="113"/>
      <c r="E64" s="114"/>
      <c r="F64" s="115"/>
      <c r="G64" s="116"/>
      <c r="H64" s="1"/>
    </row>
    <row r="65" spans="1:7" ht="15.75">
      <c r="A65" s="72"/>
      <c r="B65" s="72"/>
      <c r="C65" s="72"/>
      <c r="D65" s="72"/>
      <c r="E65" s="72"/>
      <c r="F65" s="72"/>
      <c r="G65" s="72"/>
    </row>
    <row r="66" spans="1:7" ht="15.75">
      <c r="A66" s="72"/>
      <c r="B66" s="72"/>
      <c r="C66" s="72"/>
      <c r="D66" s="72"/>
      <c r="E66" s="72"/>
      <c r="F66" s="72"/>
      <c r="G66" s="72"/>
    </row>
    <row r="67" spans="1:7" ht="33" customHeight="1">
      <c r="A67" s="72"/>
      <c r="B67" s="117" t="s">
        <v>48</v>
      </c>
      <c r="C67" s="118" t="s">
        <v>49</v>
      </c>
      <c r="D67" s="119"/>
      <c r="E67" s="119"/>
      <c r="F67" s="119"/>
      <c r="G67" s="120"/>
    </row>
    <row r="68" spans="1:7" ht="16.5" customHeight="1">
      <c r="A68" s="72"/>
      <c r="B68" s="117"/>
      <c r="C68" s="121" t="s">
        <v>50</v>
      </c>
      <c r="D68" s="122"/>
      <c r="E68" s="122"/>
      <c r="F68" s="122"/>
      <c r="G68" s="123"/>
    </row>
    <row r="69" spans="1:7" ht="19.5" customHeight="1">
      <c r="A69" s="72"/>
      <c r="B69" s="117"/>
      <c r="C69" s="121" t="s">
        <v>51</v>
      </c>
      <c r="D69" s="122"/>
      <c r="E69" s="122"/>
      <c r="F69" s="122"/>
      <c r="G69" s="123"/>
    </row>
    <row r="70" spans="1:7" ht="30.75" customHeight="1">
      <c r="A70" s="72"/>
      <c r="B70" s="117"/>
      <c r="C70" s="118" t="s">
        <v>52</v>
      </c>
      <c r="D70" s="119"/>
      <c r="E70" s="119"/>
      <c r="F70" s="119"/>
      <c r="G70" s="120"/>
    </row>
    <row r="71" spans="1:7" ht="15.75">
      <c r="A71" s="72"/>
      <c r="B71" s="72"/>
      <c r="C71" s="72"/>
      <c r="D71" s="72"/>
      <c r="E71" s="72"/>
      <c r="F71" s="72"/>
      <c r="G71" s="72"/>
    </row>
    <row r="72" spans="1:7" ht="15.75">
      <c r="A72" s="72"/>
      <c r="B72" s="72"/>
      <c r="C72" s="72"/>
      <c r="D72" s="72"/>
      <c r="E72" s="72"/>
      <c r="F72" s="72"/>
      <c r="G72" s="72"/>
    </row>
    <row r="73" spans="1:7" ht="136.5" customHeight="1">
      <c r="A73" s="72"/>
      <c r="B73" s="124" t="str">
        <f>CONCATENATE("Síntesis evaluativa (máx. 500 palabras): ",LEN(C73)-LEN(SUBSTITUTE(C73," ",""))," de 500 palabras")</f>
        <v>Síntesis evaluativa (máx. 500 palabras): 0 de 500 palabras</v>
      </c>
      <c r="C73" s="125"/>
      <c r="D73" s="135"/>
      <c r="E73" s="135"/>
      <c r="F73" s="135"/>
      <c r="G73" s="136"/>
    </row>
    <row r="76" spans="1:7">
      <c r="C76" s="2"/>
    </row>
    <row r="77" spans="1:7" ht="21" customHeight="1">
      <c r="C77" s="4"/>
      <c r="D77" s="4"/>
      <c r="E77" s="4"/>
      <c r="F77" s="4"/>
      <c r="G77" s="4"/>
    </row>
  </sheetData>
  <mergeCells count="81">
    <mergeCell ref="E55:G55"/>
    <mergeCell ref="C77:G77"/>
    <mergeCell ref="C73:G73"/>
    <mergeCell ref="C26:G26"/>
    <mergeCell ref="E50:G50"/>
    <mergeCell ref="E51:G51"/>
    <mergeCell ref="E52:G52"/>
    <mergeCell ref="E53:G53"/>
    <mergeCell ref="E54:G54"/>
    <mergeCell ref="E45:G45"/>
    <mergeCell ref="E46:G46"/>
    <mergeCell ref="E47:G47"/>
    <mergeCell ref="E48:G48"/>
    <mergeCell ref="E49:G49"/>
    <mergeCell ref="E12:G14"/>
    <mergeCell ref="E25:G25"/>
    <mergeCell ref="A17:C17"/>
    <mergeCell ref="E64:G64"/>
    <mergeCell ref="C70:G70"/>
    <mergeCell ref="B67:B70"/>
    <mergeCell ref="C67:G67"/>
    <mergeCell ref="C68:G68"/>
    <mergeCell ref="C69:G69"/>
    <mergeCell ref="A24:D24"/>
    <mergeCell ref="A34:A55"/>
    <mergeCell ref="A25:D25"/>
    <mergeCell ref="E60:G61"/>
    <mergeCell ref="F8:G8"/>
    <mergeCell ref="A10:B10"/>
    <mergeCell ref="A11:B11"/>
    <mergeCell ref="B29:B33"/>
    <mergeCell ref="E28:G28"/>
    <mergeCell ref="E29:G29"/>
    <mergeCell ref="E32:G32"/>
    <mergeCell ref="E33:G33"/>
    <mergeCell ref="D10:G10"/>
    <mergeCell ref="D11:G11"/>
    <mergeCell ref="A12:B12"/>
    <mergeCell ref="D12:D13"/>
    <mergeCell ref="A8:B8"/>
    <mergeCell ref="A9:B9"/>
    <mergeCell ref="D8:E8"/>
    <mergeCell ref="D9:E9"/>
    <mergeCell ref="E30:G30"/>
    <mergeCell ref="E31:G31"/>
    <mergeCell ref="B34:B55"/>
    <mergeCell ref="A56:A59"/>
    <mergeCell ref="B56:B59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A1:G3"/>
    <mergeCell ref="B5:G5"/>
    <mergeCell ref="A6:C6"/>
    <mergeCell ref="D6:E6"/>
    <mergeCell ref="F6:G6"/>
    <mergeCell ref="A4:F4"/>
    <mergeCell ref="A7:G7"/>
    <mergeCell ref="F9:G9"/>
    <mergeCell ref="E63:G63"/>
    <mergeCell ref="B62:G62"/>
    <mergeCell ref="B27:G27"/>
    <mergeCell ref="G18:G23"/>
    <mergeCell ref="E15:G15"/>
    <mergeCell ref="E24:G24"/>
    <mergeCell ref="F18:F19"/>
    <mergeCell ref="A19:C19"/>
    <mergeCell ref="A16:G16"/>
    <mergeCell ref="E56:G57"/>
    <mergeCell ref="A29:A33"/>
    <mergeCell ref="E58:G59"/>
    <mergeCell ref="A60:A61"/>
    <mergeCell ref="B60:B61"/>
  </mergeCells>
  <conditionalFormatting sqref="C13:C15">
    <cfRule type="containsText" dxfId="10" priority="9" operator="containsText" text="Ingrese">
      <formula>NOT(ISERROR(SEARCH("Ingrese",C13)))</formula>
    </cfRule>
  </conditionalFormatting>
  <conditionalFormatting sqref="D14">
    <cfRule type="cellIs" dxfId="9" priority="24" operator="greaterThan">
      <formula>10</formula>
    </cfRule>
  </conditionalFormatting>
  <conditionalFormatting sqref="D14:D15">
    <cfRule type="cellIs" dxfId="8" priority="28" operator="between">
      <formula>4</formula>
      <formula>10</formula>
    </cfRule>
    <cfRule type="cellIs" dxfId="7" priority="29" operator="lessThan">
      <formula>4</formula>
    </cfRule>
  </conditionalFormatting>
  <conditionalFormatting sqref="D64 D29:D61">
    <cfRule type="containsText" dxfId="6" priority="4" operator="containsText" text="Seleccione">
      <formula>NOT(ISERROR(SEARCH("Seleccione",D29)))</formula>
    </cfRule>
  </conditionalFormatting>
  <conditionalFormatting sqref="E24:E25">
    <cfRule type="containsText" dxfId="5" priority="18" operator="containsText" text="CON OPORTUNIDADES DE MEJORA">
      <formula>NOT(ISERROR(SEARCH("CON OPORTUNIDADES DE MEJORA",E24)))</formula>
    </cfRule>
    <cfRule type="containsText" dxfId="4" priority="19" operator="containsText" text="FAVORABLE">
      <formula>NOT(ISERROR(SEARCH("FAVORABLE",E24)))</formula>
    </cfRule>
  </conditionalFormatting>
  <conditionalFormatting sqref="E25">
    <cfRule type="containsText" dxfId="3" priority="10" operator="containsText" text="CON OPORTUNIDADES DE MEJORA">
      <formula>NOT(ISERROR(SEARCH("CON OPORTUNIDADES DE MEJORA",E25)))</formula>
    </cfRule>
    <cfRule type="containsText" dxfId="2" priority="11" operator="containsText" text="FAVORABLE">
      <formula>NOT(ISERROR(SEARCH("FAVORABLE",E25)))</formula>
    </cfRule>
  </conditionalFormatting>
  <conditionalFormatting sqref="E29:E34 E56 E58 E60 E64">
    <cfRule type="containsText" dxfId="1" priority="1" operator="containsText" text="Ingrese">
      <formula>NOT(ISERROR(SEARCH("Ingrese",E29)))</formula>
    </cfRule>
  </conditionalFormatting>
  <conditionalFormatting sqref="F8:F9">
    <cfRule type="containsText" dxfId="0" priority="25" operator="containsText" text="Ingrese">
      <formula>NOT(ISERROR(SEARCH("Ingrese",F8)))</formula>
    </cfRule>
  </conditionalFormatting>
  <dataValidations count="3">
    <dataValidation type="list" allowBlank="1" showInputMessage="1" showErrorMessage="1" sqref="C12" xr:uid="{00000000-0002-0000-0000-000000000000}">
      <formula1>"Seleccione, Maria del Carmen Gracia , Lorenzo Zarate"</formula1>
    </dataValidation>
    <dataValidation type="list" allowBlank="1" showInputMessage="1" showErrorMessage="1" sqref="D29:D61" xr:uid="{00000000-0002-0000-0000-000001000000}">
      <formula1>$C$20:$C$23</formula1>
    </dataValidation>
    <dataValidation type="list" allowBlank="1" showInputMessage="1" showErrorMessage="1" sqref="D64" xr:uid="{00000000-0002-0000-0000-000002000000}">
      <formula1>"Seleccione,S,PS,NS"</formula1>
    </dataValidation>
  </dataValidations>
  <pageMargins left="0.7" right="0.7" top="0.75" bottom="0.75" header="0.3" footer="0.3"/>
  <pageSetup paperSize="300"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1 W v i W n V D C O + j A A A A 9 g A A A B I A H A B D b 2 5 m a W c v U G F j a 2 F n Z S 5 4 b W w g o h g A K K A U A A A A A A A A A A A A A A A A A A A A A A A A A A A A h Y 8 x D o I w G I W v Q r r T l r I Q 8 l M G V 0 l I T I y O T a n Q A M X Q Y r m b g 0 f y C m I U d X N 8 3 / u G 9 + 7 X G + R z 3 w U X N V o 9 m A x F m K J A G T l U 2 t Q Z m t w p T F D O o R S y F b U K F t n Y d L Z V h h r n z i k h 3 n v s Y z y M N W G U R u R Q b H e y U b 1 A H 1 n / l 0 N t r B N G K s R h / x r D G Y 5 i h m O W Y A p k h V B o 8 x X Y s v f Z / k D Y T J 2 b R s W V D c s j k D U C e X / g D 1 B L A w Q U A A I A C A D V a +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1 W v i W i i K R 7 g O A A A A E Q A A A B M A H A B G b 3 J t d W x h c y 9 T Z W N 0 a W 9 u M S 5 t I K I Y A C i g F A A A A A A A A A A A A A A A A A A A A A A A A A A A A C t O T S 7 J z M 9 T C I b Q h t Y A U E s B A i 0 A F A A C A A g A 1 W v i W n V D C O + j A A A A 9 g A A A B I A A A A A A A A A A A A A A A A A A A A A A E N v b m Z p Z y 9 Q Y W N r Y W d l L n h t b F B L A Q I t A B Q A A g A I A N V r 4 l o P y u m r p A A A A O k A A A A T A A A A A A A A A A A A A A A A A O 8 A A A B b Q 2 9 u d G V u d F 9 U e X B l c 1 0 u e G 1 s U E s B A i 0 A F A A C A A g A 1 W v i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F n S N z H u B x J o K M W b Y i g k U s A A A A A A g A A A A A A E G Y A A A A B A A A g A A A A v J J 9 A j T C P K 8 v u E A T 1 2 p s 6 L g O B k R F G z m w I I E d 5 G h M R Q o A A A A A D o A A A A A C A A A g A A A A f 1 P z L 0 Z P F 5 t 1 W F z U V x m I W k 5 J J q O j h + f Q e K / G y n z Q k T N Q A A A A Y D 9 t X U a I R j 1 t q Q R E K / 3 p z r x V C 0 P I X b B s 4 b b B X i d 5 v j 2 x C b x R U 4 K K p R p r M R k x a 3 U z F a L 5 P F J C v W J i Y A 6 q o 3 0 6 S L 9 6 k E p x K U m T t 8 q I 5 E E M A G V A A A A A W i y U L M I d C d Q u R l b Y N T 7 i P Z 2 P / J Y O V E d r B n y 1 F o h j Z q 5 l H k 3 4 m s V v P 0 Y n 1 W d y V q 5 w a U e X U c m 0 u x 1 o 7 C m t G e a 8 r g = = < / D a t a M a s h u p > 
</file>

<file path=customXml/itemProps1.xml><?xml version="1.0" encoding="utf-8"?>
<ds:datastoreItem xmlns:ds="http://schemas.openxmlformats.org/officeDocument/2006/customXml" ds:itemID="{6060D651-39D2-4E6C-A79B-8B26C0428E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 Dim Instraestructura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Cabañas Plaz</dc:creator>
  <cp:lastModifiedBy>Inés QR</cp:lastModifiedBy>
  <cp:lastPrinted>2025-10-06T18:48:12Z</cp:lastPrinted>
  <dcterms:created xsi:type="dcterms:W3CDTF">2025-06-29T22:59:16Z</dcterms:created>
  <dcterms:modified xsi:type="dcterms:W3CDTF">2025-12-19T15:18:47Z</dcterms:modified>
</cp:coreProperties>
</file>